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 Августа 13Б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<sst xmlns="http://schemas.openxmlformats.org/spreadsheetml/2006/main" count="41" uniqueCount="35">
  <si>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5 Августа 13 Б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</si>
  <si>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</si>
  <si>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</si>
  <si>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</si>
  <si>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</si>
  <si>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</si>
  <si>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</si>
  <si>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</si>
  <si>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</si>
  <si>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</si>
  <si>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</si>
  <si>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</si>
  <si>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</si>
  <si>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</si>
  <si>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</si>
  <si>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</si>
  <si>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</si>
  <si>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</si>
  <si>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</si>
  <si>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</si>
  <si>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</si>
  <si>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</si>
  <si>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</si>
  <si>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</si>
  <si>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</si>
  <si>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</si>
  <si>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</si>
  <si>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</si>
  <si>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Вывоз ТБО и захоронение</t>
  </si>
  <si>
    <t>Всего:</t>
  </si>
  <si>
    <t>Обслуживаемый жилищный фонд, м2</t>
  </si>
  <si>
    <t>Главный экономист</t>
  </si>
  <si>
    <t>О.А. Иценко</t>
  </si>
  <si>
    <t xml:space="preserve"> </t>
  </si>
  <si>
    <t>Расчет затрат  на содержание, текущий ремонт, благоустройство  и санитарное состояние жилищного фонда  ТСЖ "Салют-16"  на 2012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</si>
</sst>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1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10" fillId="2" borderId="14" xfId="0" applyFon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I42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1" t="s">
        <v>0</v>
      </c>
    </row>
    <row r="2" spans="2:8" ht="18.75" customHeight="1">
      <c r="B2" s="63" t="s">
        <v>34</v>
      </c>
      <c r="C2" s="63"/>
      <c r="D2" s="64"/>
      <c r="E2" s="64"/>
      <c r="F2" s="64"/>
      <c r="G2" s="64"/>
      <c r="H2" s="64"/>
    </row>
    <row r="3" spans="2:8" ht="21" customHeight="1" thickBot="1">
      <c r="B3" s="65"/>
      <c r="C3" s="65"/>
      <c r="D3" s="66"/>
      <c r="E3" s="66"/>
      <c r="F3" s="66"/>
      <c r="G3" s="66"/>
      <c r="H3" s="66"/>
    </row>
    <row r="4" spans="2:8" ht="30.75" thickBot="1">
      <c r="B4" s="2" t="s">
        <v>1</v>
      </c>
      <c r="C4" s="3" t="s">
        <v>2</v>
      </c>
      <c r="D4" s="4" t="s">
        <v>3</v>
      </c>
      <c r="E4" s="3" t="s">
        <v>2</v>
      </c>
      <c r="F4" s="4" t="s">
        <v>3</v>
      </c>
      <c r="G4" s="3" t="s">
        <v>2</v>
      </c>
      <c r="H4" s="5" t="s">
        <v>4</v>
      </c>
    </row>
    <row r="5" spans="2:4" ht="13.5" thickBot="1">
      <c r="B5" s="6">
        <v>1</v>
      </c>
      <c r="C5" s="7">
        <v>2</v>
      </c>
      <c r="D5" s="8"/>
    </row>
    <row r="6" spans="2:8" ht="42" customHeight="1" thickBot="1">
      <c r="B6" s="9" t="s">
        <v>5</v>
      </c>
      <c r="C6" s="10">
        <v>1.26</v>
      </c>
      <c r="D6" s="11">
        <f>D7+D8+D9+D10</f>
        <v>54.311796</v>
      </c>
      <c r="E6" s="11">
        <v>0.97</v>
      </c>
      <c r="F6" s="12">
        <f>F7+F8+F9+F10</f>
        <v>41.811462000000006</v>
      </c>
      <c r="G6" s="11">
        <f aca="true" t="shared" si="0" ref="G6:G29">H6/12/7184.1*1000</f>
        <v>1.115</v>
      </c>
      <c r="H6" s="11">
        <f aca="true" t="shared" si="1" ref="H6:H21">D6+F6</f>
        <v>96.123258</v>
      </c>
    </row>
    <row r="7" spans="2:8" ht="38.25" thickBot="1">
      <c r="B7" s="13" t="s">
        <v>6</v>
      </c>
      <c r="C7" s="14">
        <v>0.84</v>
      </c>
      <c r="D7" s="15">
        <f>C7*7184.1*6/1000</f>
        <v>36.207864</v>
      </c>
      <c r="E7" s="16">
        <v>0.64</v>
      </c>
      <c r="F7" s="17">
        <f>E7*7184.1*6/1000</f>
        <v>27.586944000000003</v>
      </c>
      <c r="G7" s="11">
        <f t="shared" si="0"/>
        <v>0.74</v>
      </c>
      <c r="H7" s="16">
        <f t="shared" si="1"/>
        <v>63.794808</v>
      </c>
    </row>
    <row r="8" spans="2:8" ht="19.5" thickBot="1">
      <c r="B8" s="13" t="s">
        <v>7</v>
      </c>
      <c r="C8" s="18">
        <v>0.29</v>
      </c>
      <c r="D8" s="15">
        <f>C8*7184.1*6/1000</f>
        <v>12.500334</v>
      </c>
      <c r="E8" s="16">
        <v>0.19</v>
      </c>
      <c r="F8" s="17">
        <f>E8*7184.1*6/1000</f>
        <v>8.189874</v>
      </c>
      <c r="G8" s="11">
        <f t="shared" si="0"/>
        <v>0.24</v>
      </c>
      <c r="H8" s="16">
        <f t="shared" si="1"/>
        <v>20.690208</v>
      </c>
    </row>
    <row r="9" spans="2:8" ht="19.5" thickBot="1">
      <c r="B9" s="13" t="s">
        <v>8</v>
      </c>
      <c r="C9" s="18">
        <v>0.09</v>
      </c>
      <c r="D9" s="15">
        <f>C9*7184.1*6/1000</f>
        <v>3.8794139999999997</v>
      </c>
      <c r="E9" s="16">
        <v>0.1</v>
      </c>
      <c r="F9" s="17">
        <f>E9*7184.1*6/1000</f>
        <v>4.310460000000001</v>
      </c>
      <c r="G9" s="11">
        <f t="shared" si="0"/>
        <v>0.09499999999999999</v>
      </c>
      <c r="H9" s="16">
        <f t="shared" si="1"/>
        <v>8.189874</v>
      </c>
    </row>
    <row r="10" spans="2:8" ht="19.5" thickBot="1">
      <c r="B10" s="13" t="s">
        <v>9</v>
      </c>
      <c r="C10" s="18">
        <v>0.04</v>
      </c>
      <c r="D10" s="15">
        <f>C10*7184.1*6/1000</f>
        <v>1.7241840000000002</v>
      </c>
      <c r="E10" s="19">
        <v>0.04</v>
      </c>
      <c r="F10" s="17">
        <f>E10*7184.1*6/1000</f>
        <v>1.7241840000000002</v>
      </c>
      <c r="G10" s="11">
        <f t="shared" si="0"/>
        <v>0.039999999999999994</v>
      </c>
      <c r="H10" s="16">
        <f t="shared" si="1"/>
        <v>3.4483680000000003</v>
      </c>
    </row>
    <row r="11" spans="2:8" ht="38.25" thickBot="1">
      <c r="B11" s="9" t="s">
        <v>10</v>
      </c>
      <c r="C11" s="10">
        <v>1.84</v>
      </c>
      <c r="D11" s="20">
        <f>D12+D13+D14+D15</f>
        <v>83.622924</v>
      </c>
      <c r="E11" s="11">
        <v>2.44</v>
      </c>
      <c r="F11" s="12">
        <f>F12+F13+F14+F15</f>
        <v>105.175224</v>
      </c>
      <c r="G11" s="11">
        <f t="shared" si="0"/>
        <v>2.1899999999999995</v>
      </c>
      <c r="H11" s="11">
        <f t="shared" si="1"/>
        <v>188.798148</v>
      </c>
    </row>
    <row r="12" spans="2:8" ht="59.25" customHeight="1" thickBot="1">
      <c r="B12" s="13" t="s">
        <v>11</v>
      </c>
      <c r="C12" s="14">
        <v>1.07</v>
      </c>
      <c r="D12" s="15">
        <f>C12*7184.1*6/1000</f>
        <v>46.121922000000005</v>
      </c>
      <c r="E12" s="16">
        <v>1.47</v>
      </c>
      <c r="F12" s="17">
        <f>E12*7184.1*6/1000</f>
        <v>63.363762</v>
      </c>
      <c r="G12" s="11">
        <f t="shared" si="0"/>
        <v>1.27</v>
      </c>
      <c r="H12" s="16">
        <f t="shared" si="1"/>
        <v>109.485684</v>
      </c>
    </row>
    <row r="13" spans="2:8" ht="19.5" thickBot="1">
      <c r="B13" s="13" t="s">
        <v>7</v>
      </c>
      <c r="C13" s="18">
        <v>0.37</v>
      </c>
      <c r="D13" s="15">
        <f>C13*7184.1*6/1000</f>
        <v>15.948702</v>
      </c>
      <c r="E13" s="16">
        <v>0.44</v>
      </c>
      <c r="F13" s="17">
        <f>E13*7184.1*6/1000</f>
        <v>18.966024</v>
      </c>
      <c r="G13" s="11">
        <f t="shared" si="0"/>
        <v>0.40499999999999997</v>
      </c>
      <c r="H13" s="16">
        <f t="shared" si="1"/>
        <v>34.914726</v>
      </c>
    </row>
    <row r="14" spans="2:8" ht="19.5" thickBot="1">
      <c r="B14" s="13" t="s">
        <v>8</v>
      </c>
      <c r="C14" s="18">
        <v>0.46</v>
      </c>
      <c r="D14" s="15">
        <f>C14*7184.1*6/1000</f>
        <v>19.828116</v>
      </c>
      <c r="E14" s="16">
        <v>0.49</v>
      </c>
      <c r="F14" s="17">
        <f>E14*7184.1*6/1000</f>
        <v>21.121254</v>
      </c>
      <c r="G14" s="11">
        <f t="shared" si="0"/>
        <v>0.475</v>
      </c>
      <c r="H14" s="16">
        <f t="shared" si="1"/>
        <v>40.94937</v>
      </c>
    </row>
    <row r="15" spans="2:8" ht="19.5" thickBot="1">
      <c r="B15" s="13" t="s">
        <v>12</v>
      </c>
      <c r="C15" s="18">
        <v>0.04</v>
      </c>
      <c r="D15" s="15">
        <f>C15*7184.1*6/1000</f>
        <v>1.7241840000000002</v>
      </c>
      <c r="E15" s="19">
        <v>0.04</v>
      </c>
      <c r="F15" s="17">
        <f>E15*7184.1*6/1000</f>
        <v>1.7241840000000002</v>
      </c>
      <c r="G15" s="11">
        <f t="shared" si="0"/>
        <v>0.039999999999999994</v>
      </c>
      <c r="H15" s="16">
        <f t="shared" si="1"/>
        <v>3.4483680000000003</v>
      </c>
    </row>
    <row r="16" spans="2:8" ht="57" thickBot="1">
      <c r="B16" s="21" t="s">
        <v>13</v>
      </c>
      <c r="C16" s="22">
        <v>3.52</v>
      </c>
      <c r="D16" s="20">
        <f>D17+D18+D19+D20+D21</f>
        <v>151.083978</v>
      </c>
      <c r="E16" s="11">
        <v>3.73</v>
      </c>
      <c r="F16" s="12">
        <f>F17+F18+F19+F20+F21</f>
        <v>160.780158</v>
      </c>
      <c r="G16" s="11">
        <f t="shared" si="0"/>
        <v>3.6175273172700826</v>
      </c>
      <c r="H16" s="23">
        <f t="shared" si="1"/>
        <v>311.86413600000003</v>
      </c>
    </row>
    <row r="17" spans="2:8" ht="63" customHeight="1" thickBot="1">
      <c r="B17" s="13" t="s">
        <v>14</v>
      </c>
      <c r="C17" s="14">
        <v>1.42</v>
      </c>
      <c r="D17" s="15">
        <f>C17*7184.1*6/1000</f>
        <v>61.208532000000005</v>
      </c>
      <c r="E17" s="16">
        <v>1.56</v>
      </c>
      <c r="F17" s="17">
        <f>E17*7184.1*6/1000</f>
        <v>67.243176</v>
      </c>
      <c r="G17" s="11">
        <f t="shared" si="0"/>
        <v>1.49</v>
      </c>
      <c r="H17" s="24">
        <f t="shared" si="1"/>
        <v>128.451708</v>
      </c>
    </row>
    <row r="18" spans="2:8" ht="19.5" thickBot="1">
      <c r="B18" s="13" t="s">
        <v>15</v>
      </c>
      <c r="C18" s="18">
        <v>0.48</v>
      </c>
      <c r="D18" s="15">
        <f>C18*7184.1*6/1000</f>
        <v>20.690208</v>
      </c>
      <c r="E18" s="16">
        <v>0.47</v>
      </c>
      <c r="F18" s="17">
        <f>E18*7184.1*6/1000</f>
        <v>20.259162</v>
      </c>
      <c r="G18" s="11">
        <f t="shared" si="0"/>
        <v>0.475</v>
      </c>
      <c r="H18" s="25">
        <f t="shared" si="1"/>
        <v>40.94937</v>
      </c>
    </row>
    <row r="19" spans="2:8" ht="19.5" thickBot="1">
      <c r="B19" s="13" t="s">
        <v>8</v>
      </c>
      <c r="C19" s="18">
        <v>0.22</v>
      </c>
      <c r="D19" s="15">
        <f>C19*7184.1*6/1000</f>
        <v>9.483012</v>
      </c>
      <c r="E19" s="16">
        <v>0.23</v>
      </c>
      <c r="F19" s="17">
        <f>E19*7184.1*6/1000</f>
        <v>9.914058</v>
      </c>
      <c r="G19" s="11">
        <f t="shared" si="0"/>
        <v>0.22499999999999998</v>
      </c>
      <c r="H19" s="25">
        <f t="shared" si="1"/>
        <v>19.39707</v>
      </c>
    </row>
    <row r="20" spans="2:8" ht="19.5" thickBot="1">
      <c r="B20" s="13" t="s">
        <v>16</v>
      </c>
      <c r="C20" s="18">
        <v>0.69</v>
      </c>
      <c r="D20" s="15">
        <f>C20*7184.1*6/1000</f>
        <v>29.742174</v>
      </c>
      <c r="E20" s="16">
        <v>0.69</v>
      </c>
      <c r="F20" s="17">
        <f>E20*7184.1*6/1000</f>
        <v>29.742174</v>
      </c>
      <c r="G20" s="11">
        <f t="shared" si="0"/>
        <v>0.6899999999999998</v>
      </c>
      <c r="H20" s="16">
        <f t="shared" si="1"/>
        <v>59.484348</v>
      </c>
    </row>
    <row r="21" spans="2:8" ht="19.5" thickBot="1">
      <c r="B21" s="13" t="s">
        <v>17</v>
      </c>
      <c r="C21" s="18">
        <v>0.71</v>
      </c>
      <c r="D21" s="15">
        <f>D23+D24+D25+D26</f>
        <v>29.960052</v>
      </c>
      <c r="E21" s="16">
        <v>0.78</v>
      </c>
      <c r="F21" s="17">
        <f>F23+F24+F25+F26</f>
        <v>33.621588</v>
      </c>
      <c r="G21" s="11">
        <f t="shared" si="0"/>
        <v>0.7375273172700827</v>
      </c>
      <c r="H21" s="16">
        <f t="shared" si="1"/>
        <v>63.58164000000001</v>
      </c>
    </row>
    <row r="22" spans="2:8" ht="19.5" thickBot="1">
      <c r="B22" s="13" t="s">
        <v>18</v>
      </c>
      <c r="C22" s="18"/>
      <c r="D22" s="15">
        <f>C22*7184.1*6/1000</f>
        <v>0</v>
      </c>
      <c r="E22" s="26"/>
      <c r="F22" s="17">
        <f aca="true" t="shared" si="2" ref="F22:F29">E22*7184.1*6/1000</f>
        <v>0</v>
      </c>
      <c r="G22" s="11">
        <f t="shared" si="0"/>
        <v>0</v>
      </c>
      <c r="H22" s="27"/>
    </row>
    <row r="23" spans="2:8" ht="38.25" thickBot="1">
      <c r="B23" s="13" t="s">
        <v>19</v>
      </c>
      <c r="C23" s="14">
        <v>0.12</v>
      </c>
      <c r="D23" s="15">
        <f>C23*7184.1*6/1000</f>
        <v>5.172552</v>
      </c>
      <c r="E23" s="16">
        <v>0.13</v>
      </c>
      <c r="F23" s="17">
        <f t="shared" si="2"/>
        <v>5.603598000000001</v>
      </c>
      <c r="G23" s="11">
        <f t="shared" si="0"/>
        <v>0.125</v>
      </c>
      <c r="H23" s="16">
        <f aca="true" t="shared" si="3" ref="H23:H30">D23+F23</f>
        <v>10.776150000000001</v>
      </c>
    </row>
    <row r="24" spans="2:8" ht="19.5" thickBot="1">
      <c r="B24" s="13" t="s">
        <v>20</v>
      </c>
      <c r="C24" s="18">
        <v>0.25</v>
      </c>
      <c r="D24" s="15">
        <f>C24*7184.1*6/1000</f>
        <v>10.776150000000001</v>
      </c>
      <c r="E24" s="19">
        <v>0.26</v>
      </c>
      <c r="F24" s="17">
        <f t="shared" si="2"/>
        <v>11.207196000000001</v>
      </c>
      <c r="G24" s="11">
        <f t="shared" si="0"/>
        <v>0.25500000000000006</v>
      </c>
      <c r="H24" s="16">
        <f t="shared" si="3"/>
        <v>21.983346000000004</v>
      </c>
    </row>
    <row r="25" spans="2:8" ht="19.5" thickBot="1">
      <c r="B25" s="13" t="s">
        <v>21</v>
      </c>
      <c r="C25" s="18">
        <v>0.15</v>
      </c>
      <c r="D25" s="15">
        <f>C25*7184.1*6/1000</f>
        <v>6.46569</v>
      </c>
      <c r="E25" s="19">
        <v>0.15</v>
      </c>
      <c r="F25" s="17">
        <f t="shared" si="2"/>
        <v>6.46569</v>
      </c>
      <c r="G25" s="11">
        <f t="shared" si="0"/>
        <v>0.15</v>
      </c>
      <c r="H25" s="16">
        <f t="shared" si="3"/>
        <v>12.93138</v>
      </c>
    </row>
    <row r="26" spans="2:8" ht="19.5" thickBot="1">
      <c r="B26" s="13" t="s">
        <v>22</v>
      </c>
      <c r="C26" s="18">
        <v>0.19</v>
      </c>
      <c r="D26" s="15">
        <f>C26*6619*6/1000</f>
        <v>7.545660000000001</v>
      </c>
      <c r="E26" s="27">
        <v>0.24</v>
      </c>
      <c r="F26" s="17">
        <f t="shared" si="2"/>
        <v>10.345104</v>
      </c>
      <c r="G26" s="11">
        <f t="shared" si="0"/>
        <v>0.20752731727008253</v>
      </c>
      <c r="H26" s="28">
        <f t="shared" si="3"/>
        <v>17.890764</v>
      </c>
    </row>
    <row r="27" spans="2:8" ht="19.5" thickBot="1">
      <c r="B27" s="9" t="s">
        <v>23</v>
      </c>
      <c r="C27" s="29">
        <v>0.3</v>
      </c>
      <c r="D27" s="15">
        <f>C27*7184.1*6/1000</f>
        <v>12.93138</v>
      </c>
      <c r="E27" s="30">
        <v>0.32</v>
      </c>
      <c r="F27" s="17">
        <f t="shared" si="2"/>
        <v>13.793472000000001</v>
      </c>
      <c r="G27" s="11">
        <f t="shared" si="0"/>
        <v>0.31</v>
      </c>
      <c r="H27" s="31">
        <f t="shared" si="3"/>
        <v>26.724852000000002</v>
      </c>
    </row>
    <row r="28" spans="2:8" ht="19.5" thickBot="1">
      <c r="B28" s="9" t="s">
        <v>24</v>
      </c>
      <c r="C28" s="29">
        <v>1.98</v>
      </c>
      <c r="D28" s="15">
        <f>C28*7184.1*6/1000</f>
        <v>85.347108</v>
      </c>
      <c r="E28" s="11">
        <v>2.11</v>
      </c>
      <c r="F28" s="17">
        <f t="shared" si="2"/>
        <v>90.950706</v>
      </c>
      <c r="G28" s="11">
        <f t="shared" si="0"/>
        <v>2.045</v>
      </c>
      <c r="H28" s="32">
        <f t="shared" si="3"/>
        <v>176.29781400000002</v>
      </c>
    </row>
    <row r="29" spans="2:8" ht="19.5" thickBot="1">
      <c r="B29" s="9" t="s">
        <v>25</v>
      </c>
      <c r="C29" s="29">
        <v>0.45</v>
      </c>
      <c r="D29" s="15">
        <f>C29*7184.1*6/1000</f>
        <v>19.39707</v>
      </c>
      <c r="E29" s="30">
        <v>0.45</v>
      </c>
      <c r="F29" s="17">
        <f t="shared" si="2"/>
        <v>19.39707</v>
      </c>
      <c r="G29" s="11">
        <f t="shared" si="0"/>
        <v>0.44999999999999996</v>
      </c>
      <c r="H29" s="33">
        <f t="shared" si="3"/>
        <v>38.79414</v>
      </c>
    </row>
    <row r="30" spans="2:9" ht="26.25" customHeight="1" thickBot="1">
      <c r="B30" s="9" t="s">
        <v>26</v>
      </c>
      <c r="C30" s="10">
        <v>9.45</v>
      </c>
      <c r="D30" s="11">
        <f>D6+D11+D16+D27+D28+D29</f>
        <v>406.69425599999994</v>
      </c>
      <c r="E30" s="11">
        <v>10.02</v>
      </c>
      <c r="F30" s="12">
        <f>F6+F11+F16+F27+F28+F29</f>
        <v>431.908092</v>
      </c>
      <c r="G30" s="11">
        <f>G6+G11+G16+G27+G28+G29</f>
        <v>9.72752731727008</v>
      </c>
      <c r="H30" s="11">
        <f t="shared" si="3"/>
        <v>838.6023479999999</v>
      </c>
      <c r="I30" s="34">
        <f>H6+H11+H16+H27+H28+H29</f>
        <v>838.6023480000001</v>
      </c>
    </row>
    <row r="31" spans="2:8" ht="12.75">
      <c r="B31" s="59" t="s">
        <v>27</v>
      </c>
      <c r="C31" s="57">
        <v>2.97</v>
      </c>
      <c r="D31" s="61"/>
      <c r="E31" s="67">
        <v>3.15</v>
      </c>
      <c r="F31" s="61"/>
      <c r="G31" s="61"/>
      <c r="H31" s="61"/>
    </row>
    <row r="32" spans="2:8" ht="18" customHeight="1" thickBot="1">
      <c r="B32" s="60"/>
      <c r="C32" s="58"/>
      <c r="D32" s="62"/>
      <c r="E32" s="68"/>
      <c r="F32" s="62"/>
      <c r="G32" s="62"/>
      <c r="H32" s="62"/>
    </row>
    <row r="33" spans="2:8" ht="18" customHeight="1" thickBot="1">
      <c r="B33" s="36" t="s">
        <v>28</v>
      </c>
      <c r="C33" s="37"/>
      <c r="D33" s="38"/>
      <c r="E33" s="39"/>
      <c r="F33" s="35"/>
      <c r="G33" s="40"/>
      <c r="H33" s="40"/>
    </row>
    <row r="34" spans="2:8" ht="23.25" customHeight="1" thickBot="1">
      <c r="B34" s="41" t="s">
        <v>29</v>
      </c>
      <c r="C34" s="42">
        <v>12.42</v>
      </c>
      <c r="D34" s="43"/>
      <c r="E34" s="44">
        <f>SUM(E30:E33)</f>
        <v>13.17</v>
      </c>
      <c r="F34" s="45"/>
      <c r="G34" s="46"/>
      <c r="H34" s="46"/>
    </row>
    <row r="35" spans="2:8" ht="23.25" customHeight="1">
      <c r="B35" s="47"/>
      <c r="C35" s="48"/>
      <c r="D35" s="49"/>
      <c r="E35" s="50"/>
      <c r="F35" s="51"/>
      <c r="G35" s="51"/>
      <c r="H35" s="52"/>
    </row>
    <row r="36" spans="2:8" ht="15">
      <c r="B36" s="53" t="s">
        <v>30</v>
      </c>
      <c r="C36" s="54">
        <v>7184.1</v>
      </c>
      <c r="D36" s="53"/>
      <c r="E36" s="53"/>
      <c r="H36" s="55"/>
    </row>
    <row r="37" spans="2:5" ht="15">
      <c r="B37" s="53"/>
      <c r="C37" s="53"/>
      <c r="D37" s="53"/>
      <c r="E37" s="53"/>
    </row>
    <row r="38" spans="2:5" ht="15">
      <c r="B38" s="53"/>
      <c r="C38" s="53"/>
      <c r="D38" s="53"/>
      <c r="E38" s="53"/>
    </row>
    <row r="39" spans="2:5" ht="24" customHeight="1">
      <c r="B39" s="56" t="s">
        <v>31</v>
      </c>
      <c r="C39" s="56" t="s">
        <v>32</v>
      </c>
      <c r="D39" s="53"/>
      <c r="E39" s="53"/>
    </row>
    <row r="40" spans="2:5" ht="15">
      <c r="B40" s="53"/>
      <c r="C40" s="53"/>
      <c r="D40" s="53"/>
      <c r="E40" s="53"/>
    </row>
    <row r="41" spans="2:5" ht="15">
      <c r="B41" s="53" t="s">
        <v>33</v>
      </c>
      <c r="C41" s="53"/>
      <c r="D41" s="53"/>
      <c r="E41" s="53"/>
    </row>
    <row r="42" spans="2:5" ht="15">
      <c r="B42" s="53"/>
      <c r="C42" s="53"/>
      <c r="D42" s="53"/>
      <c r="E42" s="53"/>
    </row>
  </sheetData>
  <mergeCells count="8">
    <mergeCell ref="C31:C32"/>
    <mergeCell ref="B31:B32"/>
    <mergeCell ref="D31:D32"/>
    <mergeCell ref="B2:H3"/>
    <mergeCell ref="E31:E32"/>
    <mergeCell ref="F31:F32"/>
    <mergeCell ref="G31:G32"/>
    <mergeCell ref="H31:H32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2013-07-04T07:48:26Z</dcterms:created>
  <dcterms:modified xsi:type="dcterms:W3CDTF">2013-07-04T08:21:50Z</dcterms:modified>
  <cp:category/>
  <cp:version/>
  <cp:contentType/>
  <cp:contentStatus/>
</cp:coreProperties>
</file>